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3" sheetId="1" r:id="rId1"/>
  </sheets>
  <definedNames>
    <definedName name="_xlnm.Print_Area" localSheetId="0">'Лист3'!$A$1:$G$72</definedName>
  </definedNames>
  <calcPr fullCalcOnLoad="1"/>
</workbook>
</file>

<file path=xl/sharedStrings.xml><?xml version="1.0" encoding="utf-8"?>
<sst xmlns="http://schemas.openxmlformats.org/spreadsheetml/2006/main" count="80" uniqueCount="79">
  <si>
    <t>Загальний фонд разом</t>
  </si>
  <si>
    <t>Загальна сума доходів</t>
  </si>
  <si>
    <t>тис.грн.</t>
  </si>
  <si>
    <t>показники</t>
  </si>
  <si>
    <t>доходів</t>
  </si>
  <si>
    <t>%</t>
  </si>
  <si>
    <t>"+,-"</t>
  </si>
  <si>
    <t>надходження</t>
  </si>
  <si>
    <t>Розрахункові</t>
  </si>
  <si>
    <t>Бюджет розвитку</t>
  </si>
  <si>
    <t>Спеціальний фонд разом</t>
  </si>
  <si>
    <t xml:space="preserve">    Загальний  фонд, всього</t>
  </si>
  <si>
    <t xml:space="preserve">   -Власні надходження бюджетних установ</t>
  </si>
  <si>
    <t xml:space="preserve">  -кошти від відчуження майна</t>
  </si>
  <si>
    <t xml:space="preserve">  -надходження коштів пайової участі у розвитку інфраструктури населеного пункту </t>
  </si>
  <si>
    <t xml:space="preserve">  -продаж земель не с/г призначення</t>
  </si>
  <si>
    <t xml:space="preserve">   -Надход.від відшкодування втрат с/г вироб.</t>
  </si>
  <si>
    <t xml:space="preserve"> закріплені за місцевими бюджетами</t>
  </si>
  <si>
    <t xml:space="preserve">  Доходи загального фонду</t>
  </si>
  <si>
    <t xml:space="preserve">   -Податок та збір на доходи фізичних осіб(60%) </t>
  </si>
  <si>
    <t xml:space="preserve">   -Податок на майно, в т.ч.</t>
  </si>
  <si>
    <t xml:space="preserve">   -Збір за паркування транспортних засобів</t>
  </si>
  <si>
    <t xml:space="preserve">   -Туристичний збір</t>
  </si>
  <si>
    <t xml:space="preserve">             -податок на нерухоме майно, відмінне від земельної ділянки</t>
  </si>
  <si>
    <t xml:space="preserve">             -транспортний податок</t>
  </si>
  <si>
    <t xml:space="preserve">             -плата за землю</t>
  </si>
  <si>
    <t xml:space="preserve">      Базова дотація</t>
  </si>
  <si>
    <t>Місцеві податки і збори:</t>
  </si>
  <si>
    <t>Доходи спеціального фонду</t>
  </si>
  <si>
    <t xml:space="preserve">   -ПНП підприємств комунальної власності </t>
  </si>
  <si>
    <t xml:space="preserve">   -Інші надходження (24060300)</t>
  </si>
  <si>
    <t xml:space="preserve">  - Кошти від реалізації безхазяйного майна/ реалізація драгметалів</t>
  </si>
  <si>
    <t xml:space="preserve">  -Державне мито</t>
  </si>
  <si>
    <t xml:space="preserve">  -Місцеві под. і зб., нарахов. до 01.01.11р.</t>
  </si>
  <si>
    <t xml:space="preserve">          освітня субвенція</t>
  </si>
  <si>
    <t xml:space="preserve">  -Збір за провадження деяких видів торгівельноії діяльн.,що справл. до 01.01.15р.</t>
  </si>
  <si>
    <t xml:space="preserve">  -Плата за надання інших адміністр. послуг</t>
  </si>
  <si>
    <t xml:space="preserve">   -Плата за розміщення тимчасово вільн.коштів</t>
  </si>
  <si>
    <t xml:space="preserve">   -Частина чистого прибутку, комун.підприємств</t>
  </si>
  <si>
    <t xml:space="preserve">   -Грошові стягнення за шкоду, заподіяну поруш.закон.про охор.навк.пр.серед.(50%)</t>
  </si>
  <si>
    <t xml:space="preserve">   -Збір за провадження торговельної діяльності нафтопродуктами  (патенти),що справлявся  до 01.01.15р                                                                  </t>
  </si>
  <si>
    <t xml:space="preserve">          медична субвенція, в т.ч.</t>
  </si>
  <si>
    <t xml:space="preserve">   -Акцизний податок з реалізації суб’єктами господар. роздріб.торгівлі підакцизних товарів</t>
  </si>
  <si>
    <t xml:space="preserve">     Стабілізаційна дотація</t>
  </si>
  <si>
    <t>Додаток №1</t>
  </si>
  <si>
    <t xml:space="preserve">   -Адміністративний збір за проведення держ. реєстр. юр.ос., фіз.ос.-підприємців</t>
  </si>
  <si>
    <t xml:space="preserve">   -Адміністративний збір за держ. реєстр. речових прав на на нерухоме майно</t>
  </si>
  <si>
    <t xml:space="preserve">   -Адмінштрафи та інші санкції</t>
  </si>
  <si>
    <t xml:space="preserve">      Офіційні трансферти:</t>
  </si>
  <si>
    <t xml:space="preserve"> -Рентна плата за спеціальне використання лісових ресурсів (крім рентної плати за спеціальне використання ліс.ресурсів в частині деревини, заготовл. в порядку рубок головного користування)</t>
  </si>
  <si>
    <t xml:space="preserve">    -Акцизний податок з вироблених в Україні підакцизних товарів (пальне)</t>
  </si>
  <si>
    <t xml:space="preserve">    -Акцизний податок з ввезених на митну територію України підакцизних товарів (пальне) </t>
  </si>
  <si>
    <t xml:space="preserve">    -Адміністративні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</si>
  <si>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  -Плата за скорочення термінів надання послуг у сфері держ.реєстрації речових прав на нерухоме майно та їх обтяжень і держ.реєстрації юр.осіб, фіз.осіб – підприємців та громадських формувань, а також плата за надання інших платних послуг, пов’язаних з такою держ.реєстрацією  </t>
  </si>
  <si>
    <t xml:space="preserve">    -Податок з власників транспорт.засобів/ збір за першу реєстрацію трансп.засобів (50%)</t>
  </si>
  <si>
    <t xml:space="preserve">    -Екологічний податок (25%)/збір за забруднення навколишнього природнього середовища (50%)</t>
  </si>
  <si>
    <t xml:space="preserve">  -Оренда комунального майна</t>
  </si>
  <si>
    <t xml:space="preserve">  -Єдиний податок </t>
  </si>
  <si>
    <t xml:space="preserve">   -Субвенції бюджету розвитку спец. фонду</t>
  </si>
  <si>
    <t xml:space="preserve">   -Субвенції спеціального фонду</t>
  </si>
  <si>
    <t xml:space="preserve">   -Податки та збори, не віднесені до інших категорій</t>
  </si>
  <si>
    <t xml:space="preserve">     Субвенції з місцевим бюджетам іншим місцевим бюджетам</t>
  </si>
  <si>
    <t xml:space="preserve">     Субвенції з державного бюджету місц.бюджетам, в т.ч.:</t>
  </si>
  <si>
    <t>Очікувані</t>
  </si>
  <si>
    <t>2018 рік</t>
  </si>
  <si>
    <t xml:space="preserve">  -Кошти за шкоду, що заподіяна на зем.ділянках держ. та комун.вл., які не надані у користув. та не передані у власність, внаслідок їх самовільного зайняття, використання не за цільовим призначенням, зняття ґрунтового покриву</t>
  </si>
  <si>
    <t xml:space="preserve">     Дотації з місцевих бюджетів іншим місцевим бюджетам</t>
  </si>
  <si>
    <t xml:space="preserve">          на здійснення заходів щодо соціально-економічного розвитку окремих територій</t>
  </si>
  <si>
    <t xml:space="preserve">   --Відсотки за користування довгостроковим кредитом, що надається молодим сім`ям</t>
  </si>
  <si>
    <t>Відхилення розрахункових показників від очікуваних надходжень за 2018 рік</t>
  </si>
  <si>
    <t>Цільовий фонд</t>
  </si>
  <si>
    <t>Фактичні</t>
  </si>
  <si>
    <t xml:space="preserve">за </t>
  </si>
  <si>
    <t>2017 рік</t>
  </si>
  <si>
    <t>на 2019 рік</t>
  </si>
  <si>
    <t>за</t>
  </si>
  <si>
    <t xml:space="preserve"> -Субвенції бюджету розвитку спеціального фонду</t>
  </si>
  <si>
    <t xml:space="preserve">     с.Кунашівка</t>
  </si>
  <si>
    <t xml:space="preserve">Прогноз показників бюджету за основними видами доходів на 2019 рік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</si>
</sst>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"/>
    <numFmt numFmtId="182" formatCode="0.0000"/>
    <numFmt numFmtId="183" formatCode="#,##0.0"/>
  </numFmts>
  <fonts count="54">
    <font>
      <sz val="10"/>
      <name val="Arial Cyr"/>
      <family val="0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8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8"/>
      <name val="Times New Roman"/>
      <family val="1"/>
    </font>
    <font>
      <sz val="20"/>
      <name val="Times New Roman"/>
      <family val="1"/>
    </font>
    <font>
      <b/>
      <sz val="24"/>
      <name val="Times New Roman"/>
      <family val="1"/>
    </font>
    <font>
      <sz val="13"/>
      <name val="Times New Roman"/>
      <family val="1"/>
    </font>
    <font>
      <sz val="1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181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2" xfId="0" applyFont="1" applyFill="1" applyBorder="1" applyAlignment="1">
      <alignment wrapText="1"/>
    </xf>
    <xf numFmtId="0" fontId="6" fillId="0" borderId="12" xfId="0" applyFont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12" xfId="0" applyFont="1" applyBorder="1" applyAlignment="1">
      <alignment horizontal="left" wrapText="1"/>
    </xf>
    <xf numFmtId="0" fontId="6" fillId="0" borderId="12" xfId="0" applyFont="1" applyBorder="1" applyAlignment="1">
      <alignment horizontal="left"/>
    </xf>
    <xf numFmtId="0" fontId="1" fillId="0" borderId="0" xfId="0" applyFont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wrapText="1"/>
    </xf>
    <xf numFmtId="0" fontId="6" fillId="0" borderId="12" xfId="0" applyFont="1" applyFill="1" applyBorder="1" applyAlignment="1">
      <alignment vertical="top" wrapText="1"/>
    </xf>
    <xf numFmtId="0" fontId="11" fillId="0" borderId="16" xfId="0" applyFont="1" applyFill="1" applyBorder="1" applyAlignment="1">
      <alignment wrapText="1"/>
    </xf>
    <xf numFmtId="0" fontId="11" fillId="0" borderId="16" xfId="0" applyFont="1" applyFill="1" applyBorder="1" applyAlignment="1">
      <alignment vertical="top" wrapText="1"/>
    </xf>
    <xf numFmtId="0" fontId="11" fillId="0" borderId="16" xfId="0" applyFont="1" applyFill="1" applyBorder="1" applyAlignment="1">
      <alignment/>
    </xf>
    <xf numFmtId="181" fontId="12" fillId="0" borderId="10" xfId="0" applyNumberFormat="1" applyFont="1" applyFill="1" applyBorder="1" applyAlignment="1">
      <alignment/>
    </xf>
    <xf numFmtId="181" fontId="12" fillId="0" borderId="14" xfId="0" applyNumberFormat="1" applyFont="1" applyFill="1" applyBorder="1" applyAlignment="1">
      <alignment/>
    </xf>
    <xf numFmtId="181" fontId="12" fillId="0" borderId="10" xfId="0" applyNumberFormat="1" applyFont="1" applyFill="1" applyBorder="1" applyAlignment="1">
      <alignment vertical="justify"/>
    </xf>
    <xf numFmtId="181" fontId="12" fillId="0" borderId="13" xfId="0" applyNumberFormat="1" applyFont="1" applyFill="1" applyBorder="1" applyAlignment="1">
      <alignment/>
    </xf>
    <xf numFmtId="181" fontId="12" fillId="0" borderId="17" xfId="0" applyNumberFormat="1" applyFont="1" applyFill="1" applyBorder="1" applyAlignment="1">
      <alignment/>
    </xf>
    <xf numFmtId="181" fontId="12" fillId="0" borderId="13" xfId="0" applyNumberFormat="1" applyFont="1" applyFill="1" applyBorder="1" applyAlignment="1">
      <alignment vertical="justify"/>
    </xf>
    <xf numFmtId="183" fontId="13" fillId="0" borderId="12" xfId="0" applyNumberFormat="1" applyFont="1" applyFill="1" applyBorder="1" applyAlignment="1">
      <alignment/>
    </xf>
    <xf numFmtId="183" fontId="13" fillId="0" borderId="10" xfId="0" applyNumberFormat="1" applyFont="1" applyFill="1" applyBorder="1" applyAlignment="1">
      <alignment/>
    </xf>
    <xf numFmtId="183" fontId="13" fillId="0" borderId="10" xfId="0" applyNumberFormat="1" applyFont="1" applyFill="1" applyBorder="1" applyAlignment="1">
      <alignment/>
    </xf>
    <xf numFmtId="183" fontId="13" fillId="0" borderId="12" xfId="0" applyNumberFormat="1" applyFont="1" applyFill="1" applyBorder="1" applyAlignment="1">
      <alignment/>
    </xf>
    <xf numFmtId="183" fontId="14" fillId="0" borderId="12" xfId="0" applyNumberFormat="1" applyFont="1" applyFill="1" applyBorder="1" applyAlignment="1">
      <alignment/>
    </xf>
    <xf numFmtId="183" fontId="14" fillId="0" borderId="10" xfId="0" applyNumberFormat="1" applyFont="1" applyFill="1" applyBorder="1" applyAlignment="1">
      <alignment/>
    </xf>
    <xf numFmtId="183" fontId="14" fillId="0" borderId="10" xfId="0" applyNumberFormat="1" applyFont="1" applyFill="1" applyBorder="1" applyAlignment="1">
      <alignment/>
    </xf>
    <xf numFmtId="183" fontId="14" fillId="0" borderId="12" xfId="0" applyNumberFormat="1" applyFont="1" applyFill="1" applyBorder="1" applyAlignment="1">
      <alignment/>
    </xf>
    <xf numFmtId="0" fontId="18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0" fontId="6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181" fontId="12" fillId="33" borderId="10" xfId="0" applyNumberFormat="1" applyFont="1" applyFill="1" applyBorder="1" applyAlignment="1">
      <alignment/>
    </xf>
    <xf numFmtId="181" fontId="12" fillId="33" borderId="13" xfId="0" applyNumberFormat="1" applyFont="1" applyFill="1" applyBorder="1" applyAlignment="1">
      <alignment/>
    </xf>
    <xf numFmtId="183" fontId="13" fillId="33" borderId="12" xfId="0" applyNumberFormat="1" applyFont="1" applyFill="1" applyBorder="1" applyAlignment="1">
      <alignment/>
    </xf>
    <xf numFmtId="183" fontId="13" fillId="33" borderId="10" xfId="0" applyNumberFormat="1" applyFont="1" applyFill="1" applyBorder="1" applyAlignment="1">
      <alignment/>
    </xf>
    <xf numFmtId="183" fontId="13" fillId="33" borderId="12" xfId="0" applyNumberFormat="1" applyFont="1" applyFill="1" applyBorder="1" applyAlignment="1">
      <alignment/>
    </xf>
    <xf numFmtId="183" fontId="14" fillId="33" borderId="12" xfId="0" applyNumberFormat="1" applyFont="1" applyFill="1" applyBorder="1" applyAlignment="1">
      <alignment/>
    </xf>
    <xf numFmtId="183" fontId="14" fillId="33" borderId="10" xfId="0" applyNumberFormat="1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14" fontId="7" fillId="0" borderId="18" xfId="0" applyNumberFormat="1" applyFont="1" applyFill="1" applyBorder="1" applyAlignment="1">
      <alignment horizontal="center"/>
    </xf>
    <xf numFmtId="14" fontId="6" fillId="0" borderId="15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83" fontId="13" fillId="0" borderId="12" xfId="0" applyNumberFormat="1" applyFont="1" applyBorder="1" applyAlignment="1">
      <alignment horizontal="right" wrapText="1"/>
    </xf>
    <xf numFmtId="183" fontId="13" fillId="0" borderId="12" xfId="0" applyNumberFormat="1" applyFont="1" applyFill="1" applyBorder="1" applyAlignment="1">
      <alignment horizontal="right"/>
    </xf>
    <xf numFmtId="183" fontId="13" fillId="0" borderId="12" xfId="0" applyNumberFormat="1" applyFont="1" applyFill="1" applyBorder="1" applyAlignment="1">
      <alignment horizontal="right" vertical="top" wrapText="1"/>
    </xf>
    <xf numFmtId="183" fontId="13" fillId="0" borderId="19" xfId="0" applyNumberFormat="1" applyFont="1" applyFill="1" applyBorder="1" applyAlignment="1">
      <alignment horizontal="right" wrapText="1"/>
    </xf>
    <xf numFmtId="183" fontId="13" fillId="0" borderId="12" xfId="0" applyNumberFormat="1" applyFont="1" applyFill="1" applyBorder="1" applyAlignment="1">
      <alignment horizontal="right" wrapText="1"/>
    </xf>
    <xf numFmtId="183" fontId="13" fillId="0" borderId="12" xfId="0" applyNumberFormat="1" applyFont="1" applyBorder="1" applyAlignment="1">
      <alignment horizontal="right"/>
    </xf>
    <xf numFmtId="183" fontId="19" fillId="0" borderId="19" xfId="0" applyNumberFormat="1" applyFont="1" applyFill="1" applyBorder="1" applyAlignment="1">
      <alignment horizontal="right" wrapText="1"/>
    </xf>
    <xf numFmtId="183" fontId="19" fillId="0" borderId="19" xfId="0" applyNumberFormat="1" applyFont="1" applyFill="1" applyBorder="1" applyAlignment="1">
      <alignment horizontal="right" vertical="top" wrapText="1"/>
    </xf>
    <xf numFmtId="183" fontId="14" fillId="0" borderId="12" xfId="0" applyNumberFormat="1" applyFont="1" applyFill="1" applyBorder="1" applyAlignment="1">
      <alignment horizontal="right"/>
    </xf>
    <xf numFmtId="183" fontId="19" fillId="0" borderId="19" xfId="0" applyNumberFormat="1" applyFont="1" applyFill="1" applyBorder="1" applyAlignment="1">
      <alignment horizontal="right"/>
    </xf>
    <xf numFmtId="183" fontId="14" fillId="0" borderId="12" xfId="0" applyNumberFormat="1" applyFont="1" applyFill="1" applyBorder="1" applyAlignment="1">
      <alignment horizontal="right" wrapText="1"/>
    </xf>
    <xf numFmtId="0" fontId="6" fillId="0" borderId="13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view="pageBreakPreview" zoomScale="75" zoomScaleSheetLayoutView="75" workbookViewId="0" topLeftCell="A3">
      <selection activeCell="H14" sqref="H14:H72"/>
    </sheetView>
  </sheetViews>
  <sheetFormatPr defaultColWidth="9.00390625" defaultRowHeight="12.75"/>
  <cols>
    <col min="1" max="1" width="73.375" style="2" customWidth="1"/>
    <col min="2" max="2" width="20.125" style="2" customWidth="1"/>
    <col min="3" max="3" width="18.00390625" style="2" customWidth="1"/>
    <col min="4" max="4" width="19.625" style="2" customWidth="1"/>
    <col min="5" max="5" width="15.75390625" style="2" hidden="1" customWidth="1"/>
    <col min="6" max="6" width="16.875" style="2" customWidth="1"/>
    <col min="7" max="7" width="16.00390625" style="2" customWidth="1"/>
    <col min="8" max="8" width="9.25390625" style="2" customWidth="1"/>
    <col min="9" max="11" width="9.125" style="2" customWidth="1"/>
    <col min="12" max="12" width="10.625" style="2" bestFit="1" customWidth="1"/>
    <col min="13" max="16384" width="9.125" style="2" customWidth="1"/>
  </cols>
  <sheetData>
    <row r="1" spans="1:7" ht="20.25" customHeight="1" hidden="1">
      <c r="A1" s="24"/>
      <c r="B1" s="24"/>
      <c r="C1" s="24"/>
      <c r="D1" s="24"/>
      <c r="E1" s="24"/>
      <c r="F1" s="24"/>
      <c r="G1" s="24"/>
    </row>
    <row r="2" spans="1:7" ht="20.25" customHeight="1" hidden="1">
      <c r="A2" s="24"/>
      <c r="B2" s="24"/>
      <c r="C2" s="24"/>
      <c r="D2" s="24"/>
      <c r="E2" s="24"/>
      <c r="F2" s="24"/>
      <c r="G2" s="24"/>
    </row>
    <row r="3" spans="1:7" ht="19.5" customHeight="1">
      <c r="A3" s="24"/>
      <c r="B3" s="24"/>
      <c r="C3" s="24"/>
      <c r="D3" s="24"/>
      <c r="E3" s="24"/>
      <c r="F3" s="79" t="s">
        <v>44</v>
      </c>
      <c r="G3" s="79"/>
    </row>
    <row r="4" spans="1:8" ht="27" customHeight="1">
      <c r="A4" s="80" t="s">
        <v>78</v>
      </c>
      <c r="B4" s="81"/>
      <c r="C4" s="81"/>
      <c r="D4" s="81"/>
      <c r="E4" s="81"/>
      <c r="F4" s="81"/>
      <c r="G4" s="81"/>
      <c r="H4" s="3"/>
    </row>
    <row r="5" spans="1:8" ht="24" customHeight="1">
      <c r="A5" s="82" t="s">
        <v>77</v>
      </c>
      <c r="B5" s="82"/>
      <c r="C5" s="82"/>
      <c r="D5" s="82"/>
      <c r="E5" s="82"/>
      <c r="F5" s="82"/>
      <c r="G5" s="82"/>
      <c r="H5" s="3"/>
    </row>
    <row r="6" spans="1:7" ht="15" customHeight="1">
      <c r="A6" s="1"/>
      <c r="B6" s="1"/>
      <c r="G6" s="7" t="s">
        <v>2</v>
      </c>
    </row>
    <row r="7" spans="1:8" ht="18" customHeight="1">
      <c r="A7" s="8"/>
      <c r="B7" s="64" t="s">
        <v>71</v>
      </c>
      <c r="C7" s="25" t="s">
        <v>63</v>
      </c>
      <c r="D7" s="58" t="s">
        <v>8</v>
      </c>
      <c r="E7" s="48"/>
      <c r="F7" s="83" t="s">
        <v>69</v>
      </c>
      <c r="G7" s="84"/>
      <c r="H7" s="4"/>
    </row>
    <row r="8" spans="1:8" ht="18">
      <c r="A8" s="9"/>
      <c r="B8" s="65" t="s">
        <v>7</v>
      </c>
      <c r="C8" s="26" t="s">
        <v>7</v>
      </c>
      <c r="D8" s="59" t="s">
        <v>3</v>
      </c>
      <c r="E8" s="49"/>
      <c r="F8" s="85"/>
      <c r="G8" s="86"/>
      <c r="H8" s="4"/>
    </row>
    <row r="9" spans="1:8" ht="18">
      <c r="A9" s="9"/>
      <c r="B9" s="65" t="s">
        <v>72</v>
      </c>
      <c r="C9" s="26" t="s">
        <v>75</v>
      </c>
      <c r="D9" s="59" t="s">
        <v>4</v>
      </c>
      <c r="E9" s="49"/>
      <c r="F9" s="85"/>
      <c r="G9" s="86"/>
      <c r="H9" s="4"/>
    </row>
    <row r="10" spans="1:8" ht="18">
      <c r="A10" s="9"/>
      <c r="B10" s="65" t="s">
        <v>73</v>
      </c>
      <c r="C10" s="61" t="s">
        <v>64</v>
      </c>
      <c r="D10" s="59" t="s">
        <v>74</v>
      </c>
      <c r="E10" s="49"/>
      <c r="F10" s="87"/>
      <c r="G10" s="88"/>
      <c r="H10" s="4"/>
    </row>
    <row r="11" spans="1:8" ht="17.25" customHeight="1">
      <c r="A11" s="9"/>
      <c r="B11" s="63"/>
      <c r="C11" s="77"/>
      <c r="D11" s="60">
        <v>43405</v>
      </c>
      <c r="E11" s="50"/>
      <c r="F11" s="25" t="s">
        <v>6</v>
      </c>
      <c r="G11" s="62" t="s">
        <v>5</v>
      </c>
      <c r="H11" s="4"/>
    </row>
    <row r="12" spans="1:8" ht="18" customHeight="1">
      <c r="A12" s="19" t="s">
        <v>18</v>
      </c>
      <c r="B12" s="19"/>
      <c r="C12" s="32"/>
      <c r="D12" s="33"/>
      <c r="E12" s="51"/>
      <c r="F12" s="34"/>
      <c r="G12" s="34"/>
      <c r="H12" s="5"/>
    </row>
    <row r="13" spans="1:8" ht="18" customHeight="1">
      <c r="A13" s="21" t="s">
        <v>17</v>
      </c>
      <c r="B13" s="21"/>
      <c r="C13" s="35"/>
      <c r="D13" s="36"/>
      <c r="E13" s="52"/>
      <c r="F13" s="37"/>
      <c r="G13" s="37"/>
      <c r="H13" s="6"/>
    </row>
    <row r="14" spans="1:8" ht="21" customHeight="1">
      <c r="A14" s="16" t="s">
        <v>19</v>
      </c>
      <c r="B14" s="66">
        <v>1582.9</v>
      </c>
      <c r="C14" s="38">
        <v>1539.5</v>
      </c>
      <c r="D14" s="38">
        <v>1668.3</v>
      </c>
      <c r="E14" s="54"/>
      <c r="F14" s="39">
        <f aca="true" t="shared" si="0" ref="F14:F54">D14-C14</f>
        <v>128.79999999999995</v>
      </c>
      <c r="G14" s="40">
        <f aca="true" t="shared" si="1" ref="G14:G54">IF(C14=0,0,D14/C14*100)</f>
        <v>108.36635271191946</v>
      </c>
      <c r="H14" s="46"/>
    </row>
    <row r="15" spans="1:8" ht="21" customHeight="1">
      <c r="A15" s="14" t="s">
        <v>29</v>
      </c>
      <c r="B15" s="67"/>
      <c r="C15" s="38"/>
      <c r="D15" s="38"/>
      <c r="E15" s="54"/>
      <c r="F15" s="39">
        <f t="shared" si="0"/>
        <v>0</v>
      </c>
      <c r="G15" s="40">
        <f t="shared" si="1"/>
        <v>0</v>
      </c>
      <c r="H15" s="46"/>
    </row>
    <row r="16" spans="1:8" ht="21" customHeight="1">
      <c r="A16" s="14" t="s">
        <v>38</v>
      </c>
      <c r="B16" s="67"/>
      <c r="C16" s="38"/>
      <c r="D16" s="38"/>
      <c r="E16" s="54"/>
      <c r="F16" s="39">
        <f t="shared" si="0"/>
        <v>0</v>
      </c>
      <c r="G16" s="40">
        <f t="shared" si="1"/>
        <v>0</v>
      </c>
      <c r="H16" s="46"/>
    </row>
    <row r="17" spans="1:8" ht="54" customHeight="1">
      <c r="A17" s="28" t="s">
        <v>49</v>
      </c>
      <c r="B17" s="68"/>
      <c r="C17" s="38">
        <v>0.2</v>
      </c>
      <c r="D17" s="38"/>
      <c r="E17" s="54"/>
      <c r="F17" s="39">
        <f t="shared" si="0"/>
        <v>-0.2</v>
      </c>
      <c r="G17" s="40">
        <f t="shared" si="1"/>
        <v>0</v>
      </c>
      <c r="H17" s="46"/>
    </row>
    <row r="18" spans="1:8" ht="37.5" customHeight="1">
      <c r="A18" s="27" t="s">
        <v>50</v>
      </c>
      <c r="B18" s="69"/>
      <c r="C18" s="38"/>
      <c r="D18" s="38"/>
      <c r="E18" s="54"/>
      <c r="F18" s="39">
        <f t="shared" si="0"/>
        <v>0</v>
      </c>
      <c r="G18" s="40">
        <f t="shared" si="1"/>
        <v>0</v>
      </c>
      <c r="H18" s="46"/>
    </row>
    <row r="19" spans="1:8" ht="35.25" customHeight="1">
      <c r="A19" s="27" t="s">
        <v>51</v>
      </c>
      <c r="B19" s="69"/>
      <c r="C19" s="38"/>
      <c r="D19" s="38"/>
      <c r="E19" s="54"/>
      <c r="F19" s="39">
        <f t="shared" si="0"/>
        <v>0</v>
      </c>
      <c r="G19" s="40">
        <f t="shared" si="1"/>
        <v>0</v>
      </c>
      <c r="H19" s="46"/>
    </row>
    <row r="20" spans="1:9" ht="36.75" customHeight="1">
      <c r="A20" s="22" t="s">
        <v>42</v>
      </c>
      <c r="B20" s="66">
        <v>16</v>
      </c>
      <c r="C20" s="38">
        <v>19.9</v>
      </c>
      <c r="D20" s="38">
        <v>19.9</v>
      </c>
      <c r="E20" s="54"/>
      <c r="F20" s="39">
        <f t="shared" si="0"/>
        <v>0</v>
      </c>
      <c r="G20" s="40">
        <f t="shared" si="1"/>
        <v>100</v>
      </c>
      <c r="H20" s="46"/>
      <c r="I20" s="18"/>
    </row>
    <row r="21" spans="1:9" ht="22.5" customHeight="1">
      <c r="A21" s="22" t="s">
        <v>60</v>
      </c>
      <c r="B21" s="66"/>
      <c r="C21" s="38"/>
      <c r="D21" s="38"/>
      <c r="E21" s="54"/>
      <c r="F21" s="39">
        <f t="shared" si="0"/>
        <v>0</v>
      </c>
      <c r="G21" s="40">
        <f t="shared" si="1"/>
        <v>0</v>
      </c>
      <c r="H21" s="46"/>
      <c r="I21" s="18"/>
    </row>
    <row r="22" spans="1:9" ht="21" customHeight="1">
      <c r="A22" s="15" t="s">
        <v>37</v>
      </c>
      <c r="B22" s="70"/>
      <c r="C22" s="38"/>
      <c r="D22" s="38"/>
      <c r="E22" s="54"/>
      <c r="F22" s="39">
        <f t="shared" si="0"/>
        <v>0</v>
      </c>
      <c r="G22" s="40">
        <f t="shared" si="1"/>
        <v>0</v>
      </c>
      <c r="H22" s="46"/>
      <c r="I22" s="17"/>
    </row>
    <row r="23" spans="1:9" ht="21" customHeight="1">
      <c r="A23" s="13" t="s">
        <v>47</v>
      </c>
      <c r="B23" s="71"/>
      <c r="C23" s="41"/>
      <c r="D23" s="41"/>
      <c r="E23" s="55"/>
      <c r="F23" s="39">
        <f t="shared" si="0"/>
        <v>0</v>
      </c>
      <c r="G23" s="40">
        <f t="shared" si="1"/>
        <v>0</v>
      </c>
      <c r="H23" s="46"/>
      <c r="I23" s="20"/>
    </row>
    <row r="24" spans="1:9" ht="51.75" customHeight="1">
      <c r="A24" s="29" t="s">
        <v>52</v>
      </c>
      <c r="B24" s="72"/>
      <c r="C24" s="41"/>
      <c r="D24" s="41"/>
      <c r="E24" s="55"/>
      <c r="F24" s="39">
        <f t="shared" si="0"/>
        <v>0</v>
      </c>
      <c r="G24" s="40">
        <f t="shared" si="1"/>
        <v>0</v>
      </c>
      <c r="H24" s="46"/>
      <c r="I24" s="20"/>
    </row>
    <row r="25" spans="1:9" ht="36.75">
      <c r="A25" s="16" t="s">
        <v>45</v>
      </c>
      <c r="B25" s="66"/>
      <c r="C25" s="41"/>
      <c r="D25" s="41"/>
      <c r="E25" s="55"/>
      <c r="F25" s="39">
        <f t="shared" si="0"/>
        <v>0</v>
      </c>
      <c r="G25" s="40">
        <f t="shared" si="1"/>
        <v>0</v>
      </c>
      <c r="H25" s="46"/>
      <c r="I25" s="20"/>
    </row>
    <row r="26" spans="1:9" ht="21" customHeight="1">
      <c r="A26" s="13" t="s">
        <v>36</v>
      </c>
      <c r="B26" s="71">
        <v>0.8</v>
      </c>
      <c r="C26" s="41">
        <v>1.2</v>
      </c>
      <c r="D26" s="41">
        <v>1.2</v>
      </c>
      <c r="E26" s="55"/>
      <c r="F26" s="39">
        <f t="shared" si="0"/>
        <v>0</v>
      </c>
      <c r="G26" s="40">
        <f t="shared" si="1"/>
        <v>100</v>
      </c>
      <c r="H26" s="46"/>
      <c r="I26" s="18"/>
    </row>
    <row r="27" spans="1:9" ht="36" customHeight="1">
      <c r="A27" s="16" t="s">
        <v>46</v>
      </c>
      <c r="B27" s="66"/>
      <c r="C27" s="41"/>
      <c r="D27" s="41"/>
      <c r="E27" s="55"/>
      <c r="F27" s="39">
        <f t="shared" si="0"/>
        <v>0</v>
      </c>
      <c r="G27" s="40">
        <f t="shared" si="1"/>
        <v>0</v>
      </c>
      <c r="H27" s="46"/>
      <c r="I27" s="18"/>
    </row>
    <row r="28" spans="1:9" ht="72.75" customHeight="1">
      <c r="A28" s="30" t="s">
        <v>53</v>
      </c>
      <c r="B28" s="73"/>
      <c r="C28" s="41"/>
      <c r="D28" s="41"/>
      <c r="E28" s="55"/>
      <c r="F28" s="39">
        <f t="shared" si="0"/>
        <v>0</v>
      </c>
      <c r="G28" s="40">
        <f t="shared" si="1"/>
        <v>0</v>
      </c>
      <c r="H28" s="46"/>
      <c r="I28" s="18"/>
    </row>
    <row r="29" spans="1:9" ht="21" customHeight="1">
      <c r="A29" s="14" t="s">
        <v>56</v>
      </c>
      <c r="B29" s="67"/>
      <c r="C29" s="41"/>
      <c r="D29" s="41"/>
      <c r="E29" s="55"/>
      <c r="F29" s="39">
        <f t="shared" si="0"/>
        <v>0</v>
      </c>
      <c r="G29" s="40">
        <f t="shared" si="1"/>
        <v>0</v>
      </c>
      <c r="H29" s="46"/>
      <c r="I29" s="18"/>
    </row>
    <row r="30" spans="1:9" ht="21" customHeight="1">
      <c r="A30" s="13" t="s">
        <v>32</v>
      </c>
      <c r="B30" s="71">
        <v>0.1</v>
      </c>
      <c r="C30" s="41">
        <v>0.4</v>
      </c>
      <c r="D30" s="41">
        <v>0.4</v>
      </c>
      <c r="E30" s="55"/>
      <c r="F30" s="39">
        <f t="shared" si="0"/>
        <v>0</v>
      </c>
      <c r="G30" s="40">
        <f t="shared" si="1"/>
        <v>100</v>
      </c>
      <c r="H30" s="46"/>
      <c r="I30" s="18"/>
    </row>
    <row r="31" spans="1:9" ht="21" customHeight="1">
      <c r="A31" s="14" t="s">
        <v>30</v>
      </c>
      <c r="B31" s="67"/>
      <c r="C31" s="38"/>
      <c r="D31" s="38"/>
      <c r="E31" s="53"/>
      <c r="F31" s="39">
        <f t="shared" si="0"/>
        <v>0</v>
      </c>
      <c r="G31" s="40">
        <f t="shared" si="1"/>
        <v>0</v>
      </c>
      <c r="H31" s="46"/>
      <c r="I31" s="18"/>
    </row>
    <row r="32" spans="1:9" ht="72" customHeight="1">
      <c r="A32" s="15" t="s">
        <v>65</v>
      </c>
      <c r="B32" s="70"/>
      <c r="C32" s="38"/>
      <c r="D32" s="38"/>
      <c r="E32" s="54"/>
      <c r="F32" s="39">
        <f t="shared" si="0"/>
        <v>0</v>
      </c>
      <c r="G32" s="40">
        <f t="shared" si="1"/>
        <v>0</v>
      </c>
      <c r="H32" s="46"/>
      <c r="I32" s="18"/>
    </row>
    <row r="33" spans="1:8" ht="39" customHeight="1">
      <c r="A33" s="15" t="s">
        <v>31</v>
      </c>
      <c r="B33" s="70"/>
      <c r="C33" s="38"/>
      <c r="D33" s="38"/>
      <c r="E33" s="54"/>
      <c r="F33" s="39">
        <f t="shared" si="0"/>
        <v>0</v>
      </c>
      <c r="G33" s="40">
        <f t="shared" si="1"/>
        <v>0</v>
      </c>
      <c r="H33" s="46"/>
    </row>
    <row r="34" spans="1:8" ht="21" customHeight="1">
      <c r="A34" s="14" t="s">
        <v>33</v>
      </c>
      <c r="B34" s="67"/>
      <c r="C34" s="38"/>
      <c r="D34" s="38"/>
      <c r="E34" s="54"/>
      <c r="F34" s="39">
        <f t="shared" si="0"/>
        <v>0</v>
      </c>
      <c r="G34" s="40">
        <f t="shared" si="1"/>
        <v>0</v>
      </c>
      <c r="H34" s="46"/>
    </row>
    <row r="35" spans="1:8" ht="21" customHeight="1">
      <c r="A35" s="11" t="s">
        <v>27</v>
      </c>
      <c r="B35" s="74">
        <f>B36+B40+B41+B42+B43</f>
        <v>1106.1999999999998</v>
      </c>
      <c r="C35" s="42">
        <f>C36+C40+C41+C42+C43</f>
        <v>1143.9</v>
      </c>
      <c r="D35" s="42">
        <f>D36+D40+D41+D42+D43</f>
        <v>1158</v>
      </c>
      <c r="E35" s="57"/>
      <c r="F35" s="44">
        <f t="shared" si="0"/>
        <v>14.099999999999909</v>
      </c>
      <c r="G35" s="43">
        <f t="shared" si="1"/>
        <v>101.23262522947809</v>
      </c>
      <c r="H35" s="46"/>
    </row>
    <row r="36" spans="1:8" ht="21" customHeight="1">
      <c r="A36" s="13" t="s">
        <v>20</v>
      </c>
      <c r="B36" s="71">
        <f>B37+B38+B39</f>
        <v>668.6999999999999</v>
      </c>
      <c r="C36" s="38">
        <f>C37+C38+C39</f>
        <v>681.9</v>
      </c>
      <c r="D36" s="38">
        <f>D37+D38+D39</f>
        <v>683.1999999999999</v>
      </c>
      <c r="E36" s="54"/>
      <c r="F36" s="39">
        <f t="shared" si="0"/>
        <v>1.2999999999999545</v>
      </c>
      <c r="G36" s="40">
        <f t="shared" si="1"/>
        <v>100.19064378941194</v>
      </c>
      <c r="H36" s="46"/>
    </row>
    <row r="37" spans="1:8" ht="39" customHeight="1">
      <c r="A37" s="15" t="s">
        <v>23</v>
      </c>
      <c r="B37" s="70">
        <v>10.8</v>
      </c>
      <c r="C37" s="38">
        <v>16.1</v>
      </c>
      <c r="D37" s="38">
        <v>17.4</v>
      </c>
      <c r="E37" s="54"/>
      <c r="F37" s="39">
        <f t="shared" si="0"/>
        <v>1.2999999999999972</v>
      </c>
      <c r="G37" s="40">
        <f t="shared" si="1"/>
        <v>108.07453416149066</v>
      </c>
      <c r="H37" s="46"/>
    </row>
    <row r="38" spans="1:8" ht="21" customHeight="1">
      <c r="A38" s="14" t="s">
        <v>25</v>
      </c>
      <c r="B38" s="67">
        <v>657.9</v>
      </c>
      <c r="C38" s="38">
        <v>665.8</v>
      </c>
      <c r="D38" s="38">
        <v>665.8</v>
      </c>
      <c r="E38" s="54"/>
      <c r="F38" s="39">
        <f t="shared" si="0"/>
        <v>0</v>
      </c>
      <c r="G38" s="40">
        <f t="shared" si="1"/>
        <v>100</v>
      </c>
      <c r="H38" s="46"/>
    </row>
    <row r="39" spans="1:8" ht="21" customHeight="1">
      <c r="A39" s="23" t="s">
        <v>24</v>
      </c>
      <c r="B39" s="71"/>
      <c r="C39" s="38"/>
      <c r="D39" s="38"/>
      <c r="E39" s="54"/>
      <c r="F39" s="39">
        <f t="shared" si="0"/>
        <v>0</v>
      </c>
      <c r="G39" s="40">
        <f t="shared" si="1"/>
        <v>0</v>
      </c>
      <c r="H39" s="46"/>
    </row>
    <row r="40" spans="1:8" ht="21" customHeight="1">
      <c r="A40" s="13" t="s">
        <v>21</v>
      </c>
      <c r="B40" s="71"/>
      <c r="C40" s="38"/>
      <c r="D40" s="38"/>
      <c r="E40" s="54"/>
      <c r="F40" s="39">
        <f t="shared" si="0"/>
        <v>0</v>
      </c>
      <c r="G40" s="40">
        <f t="shared" si="1"/>
        <v>0</v>
      </c>
      <c r="H40" s="46"/>
    </row>
    <row r="41" spans="1:8" ht="21" customHeight="1">
      <c r="A41" s="13" t="s">
        <v>22</v>
      </c>
      <c r="B41" s="71"/>
      <c r="C41" s="38"/>
      <c r="D41" s="38"/>
      <c r="E41" s="54"/>
      <c r="F41" s="39">
        <f t="shared" si="0"/>
        <v>0</v>
      </c>
      <c r="G41" s="40">
        <f t="shared" si="1"/>
        <v>0</v>
      </c>
      <c r="H41" s="46"/>
    </row>
    <row r="42" spans="1:8" ht="36.75" customHeight="1">
      <c r="A42" s="15" t="s">
        <v>35</v>
      </c>
      <c r="B42" s="70"/>
      <c r="C42" s="38"/>
      <c r="D42" s="38"/>
      <c r="E42" s="54"/>
      <c r="F42" s="39">
        <f t="shared" si="0"/>
        <v>0</v>
      </c>
      <c r="G42" s="40">
        <f t="shared" si="1"/>
        <v>0</v>
      </c>
      <c r="H42" s="46"/>
    </row>
    <row r="43" spans="1:8" ht="21" customHeight="1">
      <c r="A43" s="31" t="s">
        <v>57</v>
      </c>
      <c r="B43" s="75">
        <v>437.5</v>
      </c>
      <c r="C43" s="38">
        <v>462</v>
      </c>
      <c r="D43" s="38">
        <v>474.8</v>
      </c>
      <c r="E43" s="54"/>
      <c r="F43" s="39">
        <f t="shared" si="0"/>
        <v>12.800000000000011</v>
      </c>
      <c r="G43" s="40">
        <f t="shared" si="1"/>
        <v>102.77056277056278</v>
      </c>
      <c r="H43" s="46"/>
    </row>
    <row r="44" spans="1:8" ht="21" customHeight="1">
      <c r="A44" s="11" t="s">
        <v>0</v>
      </c>
      <c r="B44" s="42">
        <f>B14+B15+B16+B17+B18+B19+B20+B21+B22+B23+B24+B25+B26+B27+B28+B29+B30+B31+B32+B33+B34+B35</f>
        <v>2706</v>
      </c>
      <c r="C44" s="42">
        <f>C14+C15+C16+C17+C18+C19+C20+C21+C22+C23+C24+C25+C26+C27+C28+C29+C30+C31+C32+C33+C34+C35</f>
        <v>2705.1000000000004</v>
      </c>
      <c r="D44" s="42">
        <f>D14+D15+D16+D17+D18+D19+D20+D21+D22+D23+D24+D25+D26+D27+D28+D29+D30+D31+D32+D33+D34+D35</f>
        <v>2847.8</v>
      </c>
      <c r="E44" s="56" t="e">
        <f>E14+E15+E16+E17+E18+E19+E20+E22+E23+E24+E25+E26+E27+E28+E29+E30+E31+#REF!+E33+E34+E35</f>
        <v>#REF!</v>
      </c>
      <c r="F44" s="44">
        <f t="shared" si="0"/>
        <v>142.69999999999982</v>
      </c>
      <c r="G44" s="43">
        <f t="shared" si="1"/>
        <v>105.27522087908025</v>
      </c>
      <c r="H44" s="46"/>
    </row>
    <row r="45" spans="1:8" ht="21" customHeight="1">
      <c r="A45" s="11" t="s">
        <v>48</v>
      </c>
      <c r="B45" s="74">
        <f>B46+B47+B48+B52+B53</f>
        <v>74.2</v>
      </c>
      <c r="C45" s="42">
        <f>C46+C47+C48+C52+C53</f>
        <v>212.6</v>
      </c>
      <c r="D45" s="42">
        <f>D46+D47+D48+D52+D53</f>
        <v>0</v>
      </c>
      <c r="E45" s="57"/>
      <c r="F45" s="44">
        <f t="shared" si="0"/>
        <v>-212.6</v>
      </c>
      <c r="G45" s="43">
        <f t="shared" si="1"/>
        <v>0</v>
      </c>
      <c r="H45" s="5"/>
    </row>
    <row r="46" spans="1:8" ht="21" customHeight="1">
      <c r="A46" s="14" t="s">
        <v>26</v>
      </c>
      <c r="B46" s="67"/>
      <c r="C46" s="38"/>
      <c r="D46" s="38"/>
      <c r="E46" s="54"/>
      <c r="F46" s="39">
        <f t="shared" si="0"/>
        <v>0</v>
      </c>
      <c r="G46" s="40">
        <f t="shared" si="1"/>
        <v>0</v>
      </c>
      <c r="H46" s="5"/>
    </row>
    <row r="47" spans="1:8" ht="21" customHeight="1">
      <c r="A47" s="14" t="s">
        <v>43</v>
      </c>
      <c r="B47" s="67"/>
      <c r="C47" s="38"/>
      <c r="D47" s="38"/>
      <c r="E47" s="54"/>
      <c r="F47" s="39">
        <f t="shared" si="0"/>
        <v>0</v>
      </c>
      <c r="G47" s="40">
        <f t="shared" si="1"/>
        <v>0</v>
      </c>
      <c r="H47" s="5"/>
    </row>
    <row r="48" spans="1:8" ht="21" customHeight="1">
      <c r="A48" s="14" t="s">
        <v>62</v>
      </c>
      <c r="B48" s="67">
        <f>B49+B50+B51</f>
        <v>74.2</v>
      </c>
      <c r="C48" s="38">
        <f>C49+C50+C51</f>
        <v>0</v>
      </c>
      <c r="D48" s="38">
        <f>D49+D50+D51</f>
        <v>0</v>
      </c>
      <c r="E48" s="54"/>
      <c r="F48" s="39">
        <f t="shared" si="0"/>
        <v>0</v>
      </c>
      <c r="G48" s="40">
        <f t="shared" si="1"/>
        <v>0</v>
      </c>
      <c r="H48" s="5"/>
    </row>
    <row r="49" spans="1:8" ht="21" customHeight="1">
      <c r="A49" s="14" t="s">
        <v>34</v>
      </c>
      <c r="B49" s="67"/>
      <c r="C49" s="38"/>
      <c r="D49" s="38"/>
      <c r="E49" s="54"/>
      <c r="F49" s="39">
        <f t="shared" si="0"/>
        <v>0</v>
      </c>
      <c r="G49" s="40">
        <f t="shared" si="1"/>
        <v>0</v>
      </c>
      <c r="H49" s="5"/>
    </row>
    <row r="50" spans="1:8" ht="21" customHeight="1">
      <c r="A50" s="14" t="s">
        <v>41</v>
      </c>
      <c r="B50" s="67"/>
      <c r="C50" s="38"/>
      <c r="D50" s="38"/>
      <c r="E50" s="54"/>
      <c r="F50" s="39">
        <f t="shared" si="0"/>
        <v>0</v>
      </c>
      <c r="G50" s="40">
        <f t="shared" si="1"/>
        <v>0</v>
      </c>
      <c r="H50" s="5"/>
    </row>
    <row r="51" spans="1:8" ht="41.25" customHeight="1">
      <c r="A51" s="15" t="s">
        <v>67</v>
      </c>
      <c r="B51" s="70">
        <v>74.2</v>
      </c>
      <c r="C51" s="38"/>
      <c r="D51" s="38"/>
      <c r="E51" s="54"/>
      <c r="F51" s="39">
        <f t="shared" si="0"/>
        <v>0</v>
      </c>
      <c r="G51" s="40">
        <f t="shared" si="1"/>
        <v>0</v>
      </c>
      <c r="H51" s="5"/>
    </row>
    <row r="52" spans="1:8" ht="36.75" customHeight="1">
      <c r="A52" s="15" t="s">
        <v>66</v>
      </c>
      <c r="B52" s="70"/>
      <c r="C52" s="38">
        <v>211.7</v>
      </c>
      <c r="D52" s="38"/>
      <c r="E52" s="54"/>
      <c r="F52" s="39">
        <f t="shared" si="0"/>
        <v>-211.7</v>
      </c>
      <c r="G52" s="40">
        <f t="shared" si="1"/>
        <v>0</v>
      </c>
      <c r="H52" s="5"/>
    </row>
    <row r="53" spans="1:8" ht="34.5" customHeight="1">
      <c r="A53" s="15" t="s">
        <v>61</v>
      </c>
      <c r="B53" s="70"/>
      <c r="C53" s="38">
        <v>0.9</v>
      </c>
      <c r="D53" s="38"/>
      <c r="E53" s="54"/>
      <c r="F53" s="39">
        <f t="shared" si="0"/>
        <v>-0.9</v>
      </c>
      <c r="G53" s="40">
        <f t="shared" si="1"/>
        <v>0</v>
      </c>
      <c r="H53" s="5"/>
    </row>
    <row r="54" spans="1:8" ht="21.75" customHeight="1">
      <c r="A54" s="10" t="s">
        <v>11</v>
      </c>
      <c r="B54" s="74">
        <f>B44+B45</f>
        <v>2780.2</v>
      </c>
      <c r="C54" s="42">
        <f>C44+C45</f>
        <v>2917.7000000000003</v>
      </c>
      <c r="D54" s="42">
        <f>D44+D45</f>
        <v>2847.8</v>
      </c>
      <c r="E54" s="57"/>
      <c r="F54" s="44">
        <f t="shared" si="0"/>
        <v>-69.90000000000009</v>
      </c>
      <c r="G54" s="43">
        <f t="shared" si="1"/>
        <v>97.60427734174179</v>
      </c>
      <c r="H54" s="5"/>
    </row>
    <row r="55" spans="1:8" ht="21.75" customHeight="1">
      <c r="A55" s="11" t="s">
        <v>28</v>
      </c>
      <c r="B55" s="74"/>
      <c r="C55" s="38"/>
      <c r="D55" s="38"/>
      <c r="E55" s="54"/>
      <c r="F55" s="39"/>
      <c r="G55" s="40"/>
      <c r="H55" s="5"/>
    </row>
    <row r="56" spans="1:8" ht="20.25" customHeight="1">
      <c r="A56" s="14" t="s">
        <v>12</v>
      </c>
      <c r="B56" s="67">
        <v>0.4</v>
      </c>
      <c r="C56" s="38"/>
      <c r="D56" s="38"/>
      <c r="E56" s="57"/>
      <c r="F56" s="39">
        <f aca="true" t="shared" si="2" ref="F56:F70">D56-C56</f>
        <v>0</v>
      </c>
      <c r="G56" s="40">
        <f aca="true" t="shared" si="3" ref="G56:G70">IF(C56=0,0,D56/C56*100)</f>
        <v>0</v>
      </c>
      <c r="H56" s="47"/>
    </row>
    <row r="57" spans="1:8" ht="35.25" customHeight="1">
      <c r="A57" s="29" t="s">
        <v>54</v>
      </c>
      <c r="B57" s="72"/>
      <c r="C57" s="38"/>
      <c r="D57" s="38"/>
      <c r="E57" s="54"/>
      <c r="F57" s="39">
        <f t="shared" si="2"/>
        <v>0</v>
      </c>
      <c r="G57" s="40">
        <f t="shared" si="3"/>
        <v>0</v>
      </c>
      <c r="H57" s="47"/>
    </row>
    <row r="58" spans="1:8" ht="36.75" customHeight="1">
      <c r="A58" s="29" t="s">
        <v>55</v>
      </c>
      <c r="B58" s="72">
        <v>2.5</v>
      </c>
      <c r="C58" s="38">
        <v>1.1</v>
      </c>
      <c r="D58" s="38">
        <v>1.1</v>
      </c>
      <c r="E58" s="54"/>
      <c r="F58" s="39">
        <f t="shared" si="2"/>
        <v>0</v>
      </c>
      <c r="G58" s="40">
        <f t="shared" si="3"/>
        <v>100</v>
      </c>
      <c r="H58" s="47"/>
    </row>
    <row r="59" spans="1:8" ht="21" customHeight="1" hidden="1">
      <c r="A59" s="15" t="s">
        <v>16</v>
      </c>
      <c r="B59" s="70"/>
      <c r="C59" s="38"/>
      <c r="D59" s="38"/>
      <c r="E59" s="54"/>
      <c r="F59" s="39">
        <f t="shared" si="2"/>
        <v>0</v>
      </c>
      <c r="G59" s="40">
        <f t="shared" si="3"/>
        <v>0</v>
      </c>
      <c r="H59" s="47"/>
    </row>
    <row r="60" spans="1:8" ht="35.25" customHeight="1">
      <c r="A60" s="15" t="s">
        <v>68</v>
      </c>
      <c r="B60" s="70"/>
      <c r="C60" s="38"/>
      <c r="D60" s="38"/>
      <c r="E60" s="54"/>
      <c r="F60" s="39">
        <f t="shared" si="2"/>
        <v>0</v>
      </c>
      <c r="G60" s="40">
        <f t="shared" si="3"/>
        <v>0</v>
      </c>
      <c r="H60" s="47"/>
    </row>
    <row r="61" spans="1:8" ht="33.75" customHeight="1">
      <c r="A61" s="15" t="s">
        <v>39</v>
      </c>
      <c r="B61" s="70"/>
      <c r="C61" s="38"/>
      <c r="D61" s="38"/>
      <c r="E61" s="54"/>
      <c r="F61" s="39">
        <f t="shared" si="2"/>
        <v>0</v>
      </c>
      <c r="G61" s="40">
        <f t="shared" si="3"/>
        <v>0</v>
      </c>
      <c r="H61" s="47"/>
    </row>
    <row r="62" spans="1:8" ht="0.75" customHeight="1" hidden="1">
      <c r="A62" s="15" t="s">
        <v>40</v>
      </c>
      <c r="B62" s="70"/>
      <c r="C62" s="41">
        <v>0</v>
      </c>
      <c r="D62" s="38"/>
      <c r="E62" s="54"/>
      <c r="F62" s="39">
        <f t="shared" si="2"/>
        <v>0</v>
      </c>
      <c r="G62" s="40">
        <f t="shared" si="3"/>
        <v>0</v>
      </c>
      <c r="H62" s="47"/>
    </row>
    <row r="63" spans="1:8" ht="21" customHeight="1">
      <c r="A63" s="11" t="s">
        <v>9</v>
      </c>
      <c r="B63" s="74">
        <f>B64+B65+B66</f>
        <v>0</v>
      </c>
      <c r="C63" s="42">
        <f>C64+C65+C66</f>
        <v>25</v>
      </c>
      <c r="D63" s="42">
        <f>D64+D65+D66</f>
        <v>0</v>
      </c>
      <c r="E63" s="57"/>
      <c r="F63" s="44">
        <f t="shared" si="2"/>
        <v>-25</v>
      </c>
      <c r="G63" s="43">
        <f t="shared" si="3"/>
        <v>0</v>
      </c>
      <c r="H63" s="47"/>
    </row>
    <row r="64" spans="1:8" ht="21" customHeight="1">
      <c r="A64" s="14" t="s">
        <v>13</v>
      </c>
      <c r="B64" s="67"/>
      <c r="C64" s="38"/>
      <c r="D64" s="38"/>
      <c r="E64" s="54"/>
      <c r="F64" s="39">
        <f t="shared" si="2"/>
        <v>0</v>
      </c>
      <c r="G64" s="40">
        <f t="shared" si="3"/>
        <v>0</v>
      </c>
      <c r="H64" s="47"/>
    </row>
    <row r="65" spans="1:8" ht="21" customHeight="1">
      <c r="A65" s="14" t="s">
        <v>15</v>
      </c>
      <c r="B65" s="67"/>
      <c r="C65" s="38"/>
      <c r="D65" s="38"/>
      <c r="E65" s="54"/>
      <c r="F65" s="39">
        <f t="shared" si="2"/>
        <v>0</v>
      </c>
      <c r="G65" s="40">
        <f t="shared" si="3"/>
        <v>0</v>
      </c>
      <c r="H65" s="47"/>
    </row>
    <row r="66" spans="1:8" ht="36" customHeight="1">
      <c r="A66" s="15" t="s">
        <v>14</v>
      </c>
      <c r="B66" s="70"/>
      <c r="C66" s="38">
        <v>25</v>
      </c>
      <c r="D66" s="38"/>
      <c r="E66" s="54"/>
      <c r="F66" s="39">
        <f t="shared" si="2"/>
        <v>-25</v>
      </c>
      <c r="G66" s="40">
        <f t="shared" si="3"/>
        <v>0</v>
      </c>
      <c r="H66" s="47"/>
    </row>
    <row r="67" spans="1:8" ht="0.75" customHeight="1" hidden="1">
      <c r="A67" s="15" t="s">
        <v>58</v>
      </c>
      <c r="B67" s="70"/>
      <c r="C67" s="38"/>
      <c r="D67" s="38"/>
      <c r="E67" s="54"/>
      <c r="F67" s="39">
        <f t="shared" si="2"/>
        <v>0</v>
      </c>
      <c r="G67" s="40">
        <f t="shared" si="3"/>
        <v>0</v>
      </c>
      <c r="H67" s="47"/>
    </row>
    <row r="68" spans="1:8" ht="21" customHeight="1" hidden="1">
      <c r="A68" s="15" t="s">
        <v>59</v>
      </c>
      <c r="B68" s="70"/>
      <c r="C68" s="38"/>
      <c r="D68" s="38"/>
      <c r="E68" s="54"/>
      <c r="F68" s="39">
        <f t="shared" si="2"/>
        <v>0</v>
      </c>
      <c r="G68" s="40">
        <f t="shared" si="3"/>
        <v>0</v>
      </c>
      <c r="H68" s="47"/>
    </row>
    <row r="69" spans="1:8" ht="21" customHeight="1">
      <c r="A69" s="15" t="s">
        <v>70</v>
      </c>
      <c r="B69" s="70">
        <v>2.6</v>
      </c>
      <c r="C69" s="38">
        <v>1.9</v>
      </c>
      <c r="D69" s="38"/>
      <c r="E69" s="54"/>
      <c r="F69" s="39">
        <f t="shared" si="2"/>
        <v>-1.9</v>
      </c>
      <c r="G69" s="40">
        <f t="shared" si="3"/>
        <v>0</v>
      </c>
      <c r="H69" s="47"/>
    </row>
    <row r="70" spans="1:8" ht="21" customHeight="1">
      <c r="A70" s="15" t="s">
        <v>76</v>
      </c>
      <c r="B70" s="70">
        <v>100</v>
      </c>
      <c r="C70" s="38"/>
      <c r="D70" s="38"/>
      <c r="E70" s="54"/>
      <c r="F70" s="39">
        <f t="shared" si="2"/>
        <v>0</v>
      </c>
      <c r="G70" s="40">
        <f t="shared" si="3"/>
        <v>0</v>
      </c>
      <c r="H70" s="47"/>
    </row>
    <row r="71" spans="1:8" ht="21" customHeight="1">
      <c r="A71" s="12" t="s">
        <v>10</v>
      </c>
      <c r="B71" s="76">
        <f>B56+B57+B58+B60+B61+B63+B69+B70</f>
        <v>105.5</v>
      </c>
      <c r="C71" s="76">
        <f>C56+C57+C58+C60+C61+C63+C69+C70</f>
        <v>28</v>
      </c>
      <c r="D71" s="76">
        <f>D56+D57+D58+D60+D61+D63+D69+D70</f>
        <v>1.1</v>
      </c>
      <c r="E71" s="57"/>
      <c r="F71" s="44">
        <f>D71-C71</f>
        <v>-26.9</v>
      </c>
      <c r="G71" s="43">
        <f>IF(C71=0,0,D71/C71*100)</f>
        <v>3.9285714285714293</v>
      </c>
      <c r="H71" s="47"/>
    </row>
    <row r="72" spans="1:8" ht="21.75" customHeight="1">
      <c r="A72" s="10" t="s">
        <v>1</v>
      </c>
      <c r="B72" s="74">
        <f>B54+B71</f>
        <v>2885.7</v>
      </c>
      <c r="C72" s="42">
        <f>C54+C71</f>
        <v>2945.7000000000003</v>
      </c>
      <c r="D72" s="42">
        <f>D54+D71</f>
        <v>2848.9</v>
      </c>
      <c r="E72" s="56"/>
      <c r="F72" s="42">
        <f>D72-C72</f>
        <v>-96.80000000000018</v>
      </c>
      <c r="G72" s="45">
        <f>IF(C72=0,0,D72/C72*100)</f>
        <v>96.71385409240587</v>
      </c>
      <c r="H72" s="5"/>
    </row>
    <row r="73" spans="1:8" ht="9.75" customHeight="1">
      <c r="A73" s="7"/>
      <c r="B73" s="7"/>
      <c r="C73" s="7"/>
      <c r="D73" s="7"/>
      <c r="E73" s="7"/>
      <c r="F73" s="7"/>
      <c r="G73" s="7"/>
      <c r="H73" s="5"/>
    </row>
    <row r="74" spans="1:8" ht="19.5" customHeight="1">
      <c r="A74" s="78"/>
      <c r="B74" s="78"/>
      <c r="C74" s="78"/>
      <c r="D74" s="78"/>
      <c r="E74" s="78"/>
      <c r="F74" s="78"/>
      <c r="G74" s="78"/>
      <c r="H74" s="5"/>
    </row>
    <row r="75" ht="39" customHeight="1">
      <c r="H75" s="5"/>
    </row>
    <row r="76" ht="38.25" customHeight="1">
      <c r="H76" s="5"/>
    </row>
    <row r="77" ht="19.5" customHeight="1">
      <c r="H77" s="5"/>
    </row>
    <row r="78" ht="19.5" customHeight="1">
      <c r="H78" s="5"/>
    </row>
    <row r="79" ht="19.5" customHeight="1">
      <c r="H79" s="5"/>
    </row>
    <row r="80" ht="19.5" customHeight="1">
      <c r="H80" s="5"/>
    </row>
    <row r="81" ht="35.25" customHeight="1">
      <c r="H81" s="5"/>
    </row>
    <row r="82" ht="36" customHeight="1">
      <c r="H82" s="5"/>
    </row>
    <row r="83" ht="23.25" customHeight="1">
      <c r="H83" s="5"/>
    </row>
    <row r="84" ht="26.25" customHeight="1">
      <c r="H84" s="5"/>
    </row>
    <row r="85" ht="19.5" customHeight="1">
      <c r="H85" s="5"/>
    </row>
    <row r="86" ht="35.25" customHeight="1">
      <c r="H86" s="5"/>
    </row>
    <row r="87" ht="19.5" customHeight="1" hidden="1">
      <c r="H87" s="5"/>
    </row>
    <row r="88" ht="19.5" customHeight="1" hidden="1">
      <c r="H88" s="5"/>
    </row>
    <row r="89" ht="19.5" customHeight="1" hidden="1">
      <c r="H89" s="5"/>
    </row>
    <row r="90" ht="19.5" customHeight="1" hidden="1">
      <c r="H90" s="5"/>
    </row>
    <row r="91" ht="42" customHeight="1">
      <c r="H91" s="5"/>
    </row>
  </sheetData>
  <sheetProtection/>
  <mergeCells count="5">
    <mergeCell ref="A74:G74"/>
    <mergeCell ref="F3:G3"/>
    <mergeCell ref="A4:G4"/>
    <mergeCell ref="A5:G5"/>
    <mergeCell ref="F7:G10"/>
  </mergeCells>
  <printOptions/>
  <pageMargins left="1.31" right="0.3890625" top="0.440625" bottom="0.4078125" header="0.31496062992125984" footer="0.31496062992125984"/>
  <pageSetup horizontalDpi="120" verticalDpi="12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2018-11-16T08:41:37Z</cp:lastPrinted>
  <dcterms:created xsi:type="dcterms:W3CDTF">2001-12-13T10:05:27Z</dcterms:created>
  <dcterms:modified xsi:type="dcterms:W3CDTF">2018-11-21T10:00:01Z</dcterms:modified>
  <cp:category/>
  <cp:version/>
  <cp:contentType/>
  <cp:contentStatus/>
</cp:coreProperties>
</file>